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"/>
    </mc:Choice>
  </mc:AlternateContent>
  <xr:revisionPtr revIDLastSave="0" documentId="13_ncr:1_{543A6A22-AE3B-4D98-8C45-819216ABEE61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233" i="1" l="1"/>
  <c r="L28" i="1" l="1"/>
  <c r="L199" i="1" l="1"/>
  <c r="L180" i="1"/>
  <c r="L161" i="1"/>
  <c r="L142" i="1"/>
  <c r="L123" i="1"/>
  <c r="L104" i="1"/>
  <c r="L85" i="1"/>
  <c r="J85" i="1"/>
  <c r="I85" i="1"/>
  <c r="H85" i="1"/>
  <c r="G85" i="1"/>
  <c r="L168" i="1"/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62" i="1" l="1"/>
  <c r="J62" i="1"/>
  <c r="J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G234" i="1"/>
  <c r="F234" i="1"/>
  <c r="L234" i="1"/>
  <c r="J234" i="1"/>
  <c r="H234" i="1"/>
</calcChain>
</file>

<file path=xl/sharedStrings.xml><?xml version="1.0" encoding="utf-8"?>
<sst xmlns="http://schemas.openxmlformats.org/spreadsheetml/2006/main" count="321" uniqueCount="93">
  <si>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</si>
  <si>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</si>
  <si>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</si>
  <si>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</si>
  <si>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</si>
  <si>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</si>
  <si>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</si>
  <si>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</si>
  <si>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</si>
  <si>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</si>
  <si>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</si>
  <si>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</si>
  <si>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</si>
  <si>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</si>
  <si>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</si>
  <si>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</si>
  <si>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</si>
  <si>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</si>
  <si>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</si>
  <si>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</si>
  <si>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</si>
  <si>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</si>
  <si>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</si>
  <si>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</si>
  <si>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</si>
  <si>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</si>
  <si>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</si>
  <si>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</si>
  <si>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</si>
  <si>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</si>
  <si>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</si>
  <si>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</si>
  <si>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</si>
  <si>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</si>
  <si>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</si>
  <si>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</si>
  <si>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</si>
  <si>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</si>
  <si>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</si>
  <si>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</si>
  <si>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манная, молочная</t>
  </si>
  <si>
    <t>кофейный напиток на молоке</t>
  </si>
  <si>
    <t>хлеб пшеничный</t>
  </si>
  <si>
    <t>салат из свежей капусты</t>
  </si>
  <si>
    <t>суп гороховый</t>
  </si>
  <si>
    <t>котлета из говядины</t>
  </si>
  <si>
    <t>каша пшеничная</t>
  </si>
  <si>
    <t>сок фректовый</t>
  </si>
  <si>
    <t>каша рисовая</t>
  </si>
  <si>
    <t>какао на молоке</t>
  </si>
  <si>
    <t>салат из свеклы</t>
  </si>
  <si>
    <t>щи из свежей капусты</t>
  </si>
  <si>
    <t>котлета рыбная</t>
  </si>
  <si>
    <t>картофельное пюре</t>
  </si>
  <si>
    <t>сок фруктовый</t>
  </si>
  <si>
    <t>каша гречневая</t>
  </si>
  <si>
    <t>чай с сахаром</t>
  </si>
  <si>
    <t>суп рассольник</t>
  </si>
  <si>
    <t>котлета куринная</t>
  </si>
  <si>
    <t>рис припущенный</t>
  </si>
  <si>
    <t>чай</t>
  </si>
  <si>
    <t>каша пшенная, молочная</t>
  </si>
  <si>
    <t>чай с молоком</t>
  </si>
  <si>
    <t>Борщ</t>
  </si>
  <si>
    <t>тефтели с рисом</t>
  </si>
  <si>
    <t>макароны отварные</t>
  </si>
  <si>
    <t>каша пшеничная молочная</t>
  </si>
  <si>
    <t>какао</t>
  </si>
  <si>
    <t>суп овощной</t>
  </si>
  <si>
    <t>шницель из говядины</t>
  </si>
  <si>
    <t>капуста тушеная</t>
  </si>
  <si>
    <t>сок</t>
  </si>
  <si>
    <t>хлеб ржаной</t>
  </si>
  <si>
    <t>макароны с сыром</t>
  </si>
  <si>
    <t>200/15</t>
  </si>
  <si>
    <t>яблоко</t>
  </si>
  <si>
    <t>котлета мясная</t>
  </si>
  <si>
    <t>каша манная молочная</t>
  </si>
  <si>
    <t>75/20</t>
  </si>
  <si>
    <t>кофейный напиток</t>
  </si>
  <si>
    <t>суп с крупой</t>
  </si>
  <si>
    <t>курица тушеная в соусе</t>
  </si>
  <si>
    <t>кисель</t>
  </si>
  <si>
    <t>пюре гороховое</t>
  </si>
  <si>
    <t>каша пшенная молочная</t>
  </si>
  <si>
    <t>суп с макаронными изделиями</t>
  </si>
  <si>
    <t>каша рисовая молочная</t>
  </si>
  <si>
    <t xml:space="preserve">како </t>
  </si>
  <si>
    <t>шницель</t>
  </si>
  <si>
    <t>каша пшеничная НА МОЛОКЕ</t>
  </si>
  <si>
    <t>салат из свеклы с МАСЛОМ</t>
  </si>
  <si>
    <t>Шиляева Ирина Геннадьевна</t>
  </si>
  <si>
    <t>МБОУ "Гольянская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</si>
</sst>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view="pageBreakPreview" zoomScale="60" zoomScaleNormal="100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L234" sqref="L2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77734375" style="2" customWidth="1"/>
    <col min="7" max="7" width="10" style="2" customWidth="1"/>
    <col min="8" max="8" width="10.6640625" style="2" customWidth="1"/>
    <col min="9" max="9" width="9.6640625" style="2" customWidth="1"/>
    <col min="10" max="10" width="8.109375" style="2" customWidth="1"/>
    <col min="11" max="11" width="10" style="2" customWidth="1"/>
    <col min="12" max="12" width="12.88671875" style="2" bestFit="1" customWidth="1"/>
    <col min="13" max="16384" width="9.109375" style="2"/>
  </cols>
  <sheetData>
    <row r="1" spans="1:12" ht="14.4" x14ac:dyDescent="0.3">
      <c r="A1" s="1" t="s">
        <v>7</v>
      </c>
      <c r="C1" s="60" t="s">
        <v>92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91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5.65</v>
      </c>
      <c r="H6" s="40">
        <v>7.61</v>
      </c>
      <c r="I6" s="40">
        <v>29.71</v>
      </c>
      <c r="J6" s="40">
        <v>208.87</v>
      </c>
      <c r="K6" s="41"/>
      <c r="L6" s="40">
        <v>11.82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3.64</v>
      </c>
      <c r="H8" s="43">
        <v>3.34</v>
      </c>
      <c r="I8" s="43">
        <v>4.6500000000000004</v>
      </c>
      <c r="J8" s="43">
        <v>65.41</v>
      </c>
      <c r="K8" s="44"/>
      <c r="L8" s="43">
        <v>10.34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4.46</v>
      </c>
      <c r="H9" s="43">
        <v>0.53</v>
      </c>
      <c r="I9" s="43">
        <v>26.37</v>
      </c>
      <c r="J9" s="43">
        <v>130.35</v>
      </c>
      <c r="K9" s="57"/>
      <c r="L9" s="43">
        <v>3.98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360</v>
      </c>
      <c r="G13" s="19">
        <f t="shared" ref="G13:J13" si="0">SUM(G6:G12)</f>
        <v>13.75</v>
      </c>
      <c r="H13" s="19">
        <f t="shared" si="0"/>
        <v>11.479999999999999</v>
      </c>
      <c r="I13" s="19">
        <f t="shared" si="0"/>
        <v>60.730000000000004</v>
      </c>
      <c r="J13" s="19">
        <f t="shared" si="0"/>
        <v>404.63</v>
      </c>
      <c r="K13" s="25"/>
      <c r="L13" s="19">
        <f t="shared" ref="L13" si="1">SUM(L6:L12)</f>
        <v>26.14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0.84</v>
      </c>
      <c r="H14" s="43">
        <v>3.68</v>
      </c>
      <c r="I14" s="43">
        <v>5.46</v>
      </c>
      <c r="J14" s="43">
        <v>60.58</v>
      </c>
      <c r="K14" s="44"/>
      <c r="L14" s="43">
        <v>13.28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10.17</v>
      </c>
      <c r="H15" s="43">
        <v>8.07</v>
      </c>
      <c r="I15" s="43">
        <v>16.09</v>
      </c>
      <c r="J15" s="43">
        <v>178.52</v>
      </c>
      <c r="K15" s="44"/>
      <c r="L15" s="53">
        <v>8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80</v>
      </c>
      <c r="G16" s="43">
        <v>16.37</v>
      </c>
      <c r="H16" s="43">
        <v>13.59</v>
      </c>
      <c r="I16" s="43">
        <v>6.18</v>
      </c>
      <c r="J16" s="43">
        <v>217.2</v>
      </c>
      <c r="K16" s="44"/>
      <c r="L16" s="43">
        <v>43.47</v>
      </c>
    </row>
    <row r="17" spans="1:12" ht="14.4" x14ac:dyDescent="0.3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7.1</v>
      </c>
      <c r="H17" s="43">
        <v>7.96</v>
      </c>
      <c r="I17" s="43">
        <v>36.06</v>
      </c>
      <c r="J17" s="43">
        <v>244.07900000000001</v>
      </c>
      <c r="K17" s="44"/>
      <c r="L17" s="43">
        <v>11.92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53">
        <v>1</v>
      </c>
      <c r="H18" s="53">
        <v>0</v>
      </c>
      <c r="I18" s="53">
        <v>21.2</v>
      </c>
      <c r="J18" s="53">
        <v>88</v>
      </c>
      <c r="K18" s="44"/>
      <c r="L18" s="43">
        <v>11.6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4.46</v>
      </c>
      <c r="H19" s="43">
        <v>0.53</v>
      </c>
      <c r="I19" s="43">
        <v>26.37</v>
      </c>
      <c r="J19" s="43">
        <v>130.35</v>
      </c>
      <c r="K19" s="57"/>
      <c r="L19" s="43">
        <v>3.98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39.940000000000005</v>
      </c>
      <c r="H23" s="19">
        <f t="shared" si="2"/>
        <v>33.83</v>
      </c>
      <c r="I23" s="19">
        <f t="shared" si="2"/>
        <v>111.36000000000001</v>
      </c>
      <c r="J23" s="19">
        <f t="shared" si="2"/>
        <v>918.72900000000004</v>
      </c>
      <c r="K23" s="25"/>
      <c r="L23" s="19">
        <f t="shared" ref="L23" si="3">SUM(L14:L22)</f>
        <v>92.25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1200</v>
      </c>
      <c r="G24" s="32">
        <f t="shared" ref="G24:J24" si="4">G13+G23</f>
        <v>53.690000000000005</v>
      </c>
      <c r="H24" s="32">
        <f t="shared" si="4"/>
        <v>45.309999999999995</v>
      </c>
      <c r="I24" s="32">
        <f t="shared" si="4"/>
        <v>172.09000000000003</v>
      </c>
      <c r="J24" s="32">
        <f t="shared" si="4"/>
        <v>1323.3589999999999</v>
      </c>
      <c r="K24" s="32"/>
      <c r="L24" s="32">
        <f t="shared" ref="L24" si="5">L13+L23</f>
        <v>118.39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5.34</v>
      </c>
      <c r="H25" s="40">
        <v>7.98</v>
      </c>
      <c r="I25" s="40">
        <v>33.479999999999997</v>
      </c>
      <c r="J25" s="40">
        <v>227.4</v>
      </c>
      <c r="K25" s="41"/>
      <c r="L25" s="40">
        <v>11.75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3.64</v>
      </c>
      <c r="H27" s="43">
        <v>3.34</v>
      </c>
      <c r="I27" s="43">
        <v>4.6500000000000004</v>
      </c>
      <c r="J27" s="43">
        <v>62.41</v>
      </c>
      <c r="K27" s="44"/>
      <c r="L27" s="43">
        <v>7.86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2.23</v>
      </c>
      <c r="H28" s="43">
        <v>0.25</v>
      </c>
      <c r="I28" s="43">
        <v>13.17</v>
      </c>
      <c r="J28" s="43">
        <v>65.17</v>
      </c>
      <c r="K28" s="57"/>
      <c r="L28" s="43">
        <f>L19/F19*F28</f>
        <v>1.9899999999999998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11.21</v>
      </c>
      <c r="H32" s="19">
        <f t="shared" ref="H32" si="7">SUM(H25:H31)</f>
        <v>11.57</v>
      </c>
      <c r="I32" s="19">
        <f t="shared" ref="I32" si="8">SUM(I25:I31)</f>
        <v>51.3</v>
      </c>
      <c r="J32" s="19">
        <f t="shared" ref="J32:L32" si="9">SUM(J25:J31)</f>
        <v>354.98</v>
      </c>
      <c r="K32" s="25"/>
      <c r="L32" s="19">
        <f t="shared" si="9"/>
        <v>21.599999999999998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100</v>
      </c>
      <c r="G33" s="43">
        <v>1.06</v>
      </c>
      <c r="H33" s="43">
        <v>3.86</v>
      </c>
      <c r="I33" s="43">
        <v>12</v>
      </c>
      <c r="J33" s="43">
        <v>84.59</v>
      </c>
      <c r="K33" s="44"/>
      <c r="L33" s="43">
        <v>4.93</v>
      </c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6.97</v>
      </c>
      <c r="H34" s="43">
        <v>7.56</v>
      </c>
      <c r="I34" s="43">
        <v>6.58</v>
      </c>
      <c r="J34" s="43">
        <v>121.98</v>
      </c>
      <c r="K34" s="44"/>
      <c r="L34" s="43">
        <v>7.88</v>
      </c>
    </row>
    <row r="35" spans="1:12" ht="14.4" x14ac:dyDescent="0.3">
      <c r="A35" s="14"/>
      <c r="B35" s="15"/>
      <c r="C35" s="11"/>
      <c r="D35" s="7" t="s">
        <v>28</v>
      </c>
      <c r="E35" s="52" t="s">
        <v>52</v>
      </c>
      <c r="F35" s="43">
        <v>100</v>
      </c>
      <c r="G35" s="43">
        <v>12.17</v>
      </c>
      <c r="H35" s="43">
        <v>7.35</v>
      </c>
      <c r="I35" s="43">
        <v>2.94</v>
      </c>
      <c r="J35" s="43">
        <v>126</v>
      </c>
      <c r="K35" s="44"/>
      <c r="L35" s="43">
        <v>46.61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3.19</v>
      </c>
      <c r="H36" s="43">
        <v>3.97</v>
      </c>
      <c r="I36" s="43">
        <v>20.12</v>
      </c>
      <c r="J36" s="43">
        <v>130.31</v>
      </c>
      <c r="K36" s="44"/>
      <c r="L36" s="43">
        <v>14.13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53">
        <v>1</v>
      </c>
      <c r="H37" s="53">
        <v>0</v>
      </c>
      <c r="I37" s="53">
        <v>21.2</v>
      </c>
      <c r="J37" s="53">
        <v>88</v>
      </c>
      <c r="K37" s="44"/>
      <c r="L37" s="43">
        <v>11.6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4.46</v>
      </c>
      <c r="H38" s="43">
        <v>0.53</v>
      </c>
      <c r="I38" s="43">
        <v>26.37</v>
      </c>
      <c r="J38" s="43">
        <v>130.35</v>
      </c>
      <c r="K38" s="44"/>
      <c r="L38" s="43">
        <v>3.98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28.85</v>
      </c>
      <c r="H42" s="19">
        <f t="shared" ref="H42" si="11">SUM(H33:H41)</f>
        <v>23.27</v>
      </c>
      <c r="I42" s="19">
        <f t="shared" ref="I42" si="12">SUM(I33:I41)</f>
        <v>89.210000000000008</v>
      </c>
      <c r="J42" s="19">
        <f t="shared" ref="J42:L42" si="13">SUM(J33:J41)</f>
        <v>681.23</v>
      </c>
      <c r="K42" s="25"/>
      <c r="L42" s="19">
        <f t="shared" si="13"/>
        <v>89.13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1340</v>
      </c>
      <c r="G43" s="32">
        <f t="shared" ref="G43" si="14">G32+G42</f>
        <v>40.06</v>
      </c>
      <c r="H43" s="32">
        <f t="shared" ref="H43" si="15">H32+H42</f>
        <v>34.840000000000003</v>
      </c>
      <c r="I43" s="32">
        <f t="shared" ref="I43" si="16">I32+I42</f>
        <v>140.51</v>
      </c>
      <c r="J43" s="32">
        <f t="shared" ref="J43:L43" si="17">J32+J42</f>
        <v>1036.21</v>
      </c>
      <c r="K43" s="32"/>
      <c r="L43" s="32">
        <f t="shared" si="17"/>
        <v>110.72999999999999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10.8</v>
      </c>
      <c r="H44" s="40">
        <v>3.2</v>
      </c>
      <c r="I44" s="40">
        <v>21.1</v>
      </c>
      <c r="J44" s="40">
        <v>173</v>
      </c>
      <c r="K44" s="44"/>
      <c r="L44" s="43">
        <v>10.14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18</v>
      </c>
      <c r="H46" s="43">
        <v>0.04</v>
      </c>
      <c r="I46" s="43">
        <v>12.66</v>
      </c>
      <c r="J46" s="43">
        <v>53.14</v>
      </c>
      <c r="K46" s="44"/>
      <c r="L46" s="43">
        <v>1.68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4.46</v>
      </c>
      <c r="H47" s="43">
        <v>0.53</v>
      </c>
      <c r="I47" s="43">
        <v>26.37</v>
      </c>
      <c r="J47" s="43">
        <v>130.35</v>
      </c>
      <c r="K47" s="44"/>
      <c r="L47" s="43">
        <v>3.98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33.26</v>
      </c>
      <c r="H51" s="19">
        <f t="shared" ref="H51" si="19">SUM(H44:H50)</f>
        <v>3.7700000000000005</v>
      </c>
      <c r="I51" s="19">
        <f t="shared" ref="I51" si="20">SUM(I44:I50)</f>
        <v>60.13000000000001</v>
      </c>
      <c r="J51" s="19">
        <f t="shared" ref="J51:L51" si="21">SUM(J44:J50)</f>
        <v>356.49</v>
      </c>
      <c r="K51" s="25"/>
      <c r="L51" s="19">
        <f t="shared" si="21"/>
        <v>15.8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8.1300000000000008</v>
      </c>
      <c r="H53" s="43">
        <v>9.52</v>
      </c>
      <c r="I53" s="43">
        <v>12.94</v>
      </c>
      <c r="J53" s="43">
        <v>170.57</v>
      </c>
      <c r="K53" s="44"/>
      <c r="L53" s="43">
        <v>8.08</v>
      </c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12.12</v>
      </c>
      <c r="H54" s="43">
        <v>6.79</v>
      </c>
      <c r="I54" s="43">
        <v>12.25</v>
      </c>
      <c r="J54" s="43">
        <v>204.37</v>
      </c>
      <c r="K54" s="44"/>
      <c r="L54" s="43">
        <v>40.340000000000003</v>
      </c>
    </row>
    <row r="55" spans="1:12" ht="14.4" x14ac:dyDescent="0.3">
      <c r="A55" s="23"/>
      <c r="B55" s="15"/>
      <c r="C55" s="11"/>
      <c r="D55" s="7" t="s">
        <v>29</v>
      </c>
      <c r="E55" s="42" t="s">
        <v>59</v>
      </c>
      <c r="F55" s="43">
        <v>200</v>
      </c>
      <c r="G55" s="43">
        <v>3.46</v>
      </c>
      <c r="H55" s="43">
        <v>6.15</v>
      </c>
      <c r="I55" s="43">
        <v>35.03</v>
      </c>
      <c r="J55" s="43">
        <v>212.69</v>
      </c>
      <c r="K55" s="44"/>
      <c r="L55" s="43">
        <v>12.14</v>
      </c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53">
        <v>0.2</v>
      </c>
      <c r="H56" s="53">
        <v>0</v>
      </c>
      <c r="I56" s="53">
        <v>15</v>
      </c>
      <c r="J56" s="53">
        <v>58</v>
      </c>
      <c r="K56" s="44"/>
      <c r="L56" s="43">
        <v>1.68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4.46</v>
      </c>
      <c r="H57" s="43">
        <v>0.53</v>
      </c>
      <c r="I57" s="43">
        <v>26.37</v>
      </c>
      <c r="J57" s="43">
        <v>130.35</v>
      </c>
      <c r="K57" s="44"/>
      <c r="L57" s="43">
        <v>3.98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28.37</v>
      </c>
      <c r="H61" s="19">
        <f t="shared" ref="H61" si="23">SUM(H52:H60)</f>
        <v>22.990000000000002</v>
      </c>
      <c r="I61" s="19">
        <f t="shared" ref="I61" si="24">SUM(I52:I60)</f>
        <v>101.59</v>
      </c>
      <c r="J61" s="19">
        <f t="shared" ref="J61:L61" si="25">SUM(J52:J60)</f>
        <v>775.98</v>
      </c>
      <c r="K61" s="25"/>
      <c r="L61" s="19">
        <f t="shared" si="25"/>
        <v>66.22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1270</v>
      </c>
      <c r="G62" s="32">
        <f t="shared" ref="G62" si="26">G51+G61</f>
        <v>61.629999999999995</v>
      </c>
      <c r="H62" s="32">
        <f t="shared" ref="H62" si="27">H51+H61</f>
        <v>26.76</v>
      </c>
      <c r="I62" s="32">
        <f t="shared" ref="I62" si="28">I51+I61</f>
        <v>161.72000000000003</v>
      </c>
      <c r="J62" s="32">
        <f t="shared" ref="J62:L62" si="29">J51+J61</f>
        <v>1132.47</v>
      </c>
      <c r="K62" s="32"/>
      <c r="L62" s="32">
        <f t="shared" si="29"/>
        <v>82.02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7.38</v>
      </c>
      <c r="H63" s="40">
        <v>9.2799999999999994</v>
      </c>
      <c r="I63" s="40">
        <v>34.76</v>
      </c>
      <c r="J63" s="40">
        <v>252.49</v>
      </c>
      <c r="K63" s="41"/>
      <c r="L63" s="40">
        <v>12.24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1.54</v>
      </c>
      <c r="H65" s="43">
        <v>1.45</v>
      </c>
      <c r="I65" s="43">
        <v>15.79</v>
      </c>
      <c r="J65" s="43">
        <v>79.2</v>
      </c>
      <c r="K65" s="44"/>
      <c r="L65" s="43">
        <v>4.29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4.46</v>
      </c>
      <c r="H66" s="43">
        <v>0.53</v>
      </c>
      <c r="I66" s="43">
        <v>26.37</v>
      </c>
      <c r="J66" s="43">
        <v>130.35</v>
      </c>
      <c r="K66" s="44"/>
      <c r="L66" s="43">
        <v>3.98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13.379999999999999</v>
      </c>
      <c r="H70" s="19">
        <f t="shared" ref="H70" si="31">SUM(H63:H69)</f>
        <v>11.259999999999998</v>
      </c>
      <c r="I70" s="19">
        <f t="shared" ref="I70" si="32">SUM(I63:I69)</f>
        <v>76.92</v>
      </c>
      <c r="J70" s="19">
        <f t="shared" ref="J70:L70" si="33">SUM(J63:J69)</f>
        <v>462.03999999999996</v>
      </c>
      <c r="K70" s="25"/>
      <c r="L70" s="19">
        <f t="shared" si="33"/>
        <v>20.51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2.0499999999999998</v>
      </c>
      <c r="H72" s="43">
        <v>5.58</v>
      </c>
      <c r="I72" s="43">
        <v>12.44</v>
      </c>
      <c r="J72" s="43">
        <v>107</v>
      </c>
      <c r="K72" s="44"/>
      <c r="L72" s="43">
        <v>11.3</v>
      </c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80</v>
      </c>
      <c r="G73" s="43">
        <v>9.16</v>
      </c>
      <c r="H73" s="43">
        <v>13.53</v>
      </c>
      <c r="I73" s="43">
        <v>9.44</v>
      </c>
      <c r="J73" s="43">
        <v>196.14</v>
      </c>
      <c r="K73" s="44"/>
      <c r="L73" s="43">
        <v>46.08</v>
      </c>
    </row>
    <row r="74" spans="1:12" ht="14.4" x14ac:dyDescent="0.3">
      <c r="A74" s="23"/>
      <c r="B74" s="15"/>
      <c r="C74" s="11"/>
      <c r="D74" s="7" t="s">
        <v>29</v>
      </c>
      <c r="E74" s="42" t="s">
        <v>65</v>
      </c>
      <c r="F74" s="43">
        <v>200</v>
      </c>
      <c r="G74" s="43">
        <v>7.2</v>
      </c>
      <c r="H74" s="43">
        <v>5.63</v>
      </c>
      <c r="I74" s="43">
        <v>44.02</v>
      </c>
      <c r="J74" s="43">
        <v>259.61</v>
      </c>
      <c r="K74" s="44"/>
      <c r="L74" s="43">
        <v>8.94</v>
      </c>
    </row>
    <row r="75" spans="1:12" ht="14.4" x14ac:dyDescent="0.3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</v>
      </c>
      <c r="I75" s="53">
        <v>15</v>
      </c>
      <c r="J75" s="53">
        <v>58</v>
      </c>
      <c r="K75" s="44"/>
      <c r="L75" s="43">
        <v>1.68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4.46</v>
      </c>
      <c r="H76" s="43">
        <v>0.53</v>
      </c>
      <c r="I76" s="43">
        <v>26.37</v>
      </c>
      <c r="J76" s="43">
        <v>130.35</v>
      </c>
      <c r="K76" s="44"/>
      <c r="L76" s="43">
        <v>3.98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23.07</v>
      </c>
      <c r="H80" s="19">
        <f t="shared" ref="H80" si="35">SUM(H71:H79)</f>
        <v>25.27</v>
      </c>
      <c r="I80" s="19">
        <f t="shared" ref="I80" si="36">SUM(I71:I79)</f>
        <v>107.27000000000001</v>
      </c>
      <c r="J80" s="19">
        <f t="shared" ref="J80:L80" si="37">SUM(J71:J79)</f>
        <v>751.1</v>
      </c>
      <c r="K80" s="25"/>
      <c r="L80" s="19">
        <f t="shared" si="37"/>
        <v>71.98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1250</v>
      </c>
      <c r="G81" s="32">
        <f t="shared" ref="G81" si="38">G70+G80</f>
        <v>36.450000000000003</v>
      </c>
      <c r="H81" s="32">
        <f t="shared" ref="H81" si="39">H70+H80</f>
        <v>36.53</v>
      </c>
      <c r="I81" s="32">
        <f t="shared" ref="I81" si="40">I70+I80</f>
        <v>184.19</v>
      </c>
      <c r="J81" s="32">
        <f t="shared" ref="J81:L81" si="41">J70+J80</f>
        <v>1213.1399999999999</v>
      </c>
      <c r="K81" s="32"/>
      <c r="L81" s="32">
        <f t="shared" si="41"/>
        <v>92.490000000000009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100</v>
      </c>
      <c r="G82" s="40">
        <v>6.82</v>
      </c>
      <c r="H82" s="40">
        <v>5.26</v>
      </c>
      <c r="I82" s="40">
        <v>1.65</v>
      </c>
      <c r="J82" s="40">
        <v>125.86</v>
      </c>
      <c r="K82" s="44"/>
      <c r="L82" s="43">
        <v>11.92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3.64</v>
      </c>
      <c r="H84" s="43">
        <v>3.34</v>
      </c>
      <c r="I84" s="43">
        <v>4.6500000000000004</v>
      </c>
      <c r="J84" s="43">
        <v>62.41</v>
      </c>
      <c r="K84" s="44"/>
      <c r="L84" s="43">
        <v>7.86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25</v>
      </c>
      <c r="G85" s="53">
        <f>4.46/60*25</f>
        <v>1.8583333333333334</v>
      </c>
      <c r="H85" s="53">
        <f>0.53/60*25</f>
        <v>0.22083333333333335</v>
      </c>
      <c r="I85" s="53">
        <f>26.37/60*25</f>
        <v>10.987500000000001</v>
      </c>
      <c r="J85" s="53">
        <f>130.35/60*25</f>
        <v>54.3125</v>
      </c>
      <c r="K85" s="44"/>
      <c r="L85" s="53">
        <f>3.98/60*25</f>
        <v>1.6583333333333332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325</v>
      </c>
      <c r="G89" s="19">
        <f t="shared" ref="G89" si="42">SUM(G82:G88)</f>
        <v>12.318333333333335</v>
      </c>
      <c r="H89" s="19">
        <f t="shared" ref="H89" si="43">SUM(H82:H88)</f>
        <v>8.8208333333333329</v>
      </c>
      <c r="I89" s="19">
        <f t="shared" ref="I89" si="44">SUM(I82:I88)</f>
        <v>17.287500000000001</v>
      </c>
      <c r="J89" s="19">
        <f t="shared" ref="J89:L89" si="45">SUM(J82:J88)</f>
        <v>242.58249999999998</v>
      </c>
      <c r="K89" s="25"/>
      <c r="L89" s="55">
        <f t="shared" si="45"/>
        <v>21.438333333333333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4.55</v>
      </c>
      <c r="H91" s="43">
        <v>5.36</v>
      </c>
      <c r="I91" s="43">
        <v>10.45</v>
      </c>
      <c r="J91" s="43">
        <v>108.94</v>
      </c>
      <c r="K91" s="44"/>
      <c r="L91" s="43">
        <v>6.54</v>
      </c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21.71</v>
      </c>
      <c r="H92" s="43">
        <v>16.98</v>
      </c>
      <c r="I92" s="43">
        <v>7.73</v>
      </c>
      <c r="J92" s="43">
        <v>271.27</v>
      </c>
      <c r="K92" s="44"/>
      <c r="L92" s="43">
        <v>43.47</v>
      </c>
    </row>
    <row r="93" spans="1:12" ht="14.4" x14ac:dyDescent="0.3">
      <c r="A93" s="23"/>
      <c r="B93" s="15"/>
      <c r="C93" s="11"/>
      <c r="D93" s="7" t="s">
        <v>29</v>
      </c>
      <c r="E93" s="42" t="s">
        <v>70</v>
      </c>
      <c r="F93" s="43">
        <v>200</v>
      </c>
      <c r="G93" s="43">
        <v>3.72</v>
      </c>
      <c r="H93" s="43">
        <v>3.16</v>
      </c>
      <c r="I93" s="43">
        <v>12.7</v>
      </c>
      <c r="J93" s="43">
        <v>92.05</v>
      </c>
      <c r="K93" s="44"/>
      <c r="L93" s="5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53">
        <v>1</v>
      </c>
      <c r="H94" s="53">
        <v>0</v>
      </c>
      <c r="I94" s="53">
        <v>21.2</v>
      </c>
      <c r="J94" s="53">
        <v>88</v>
      </c>
      <c r="K94" s="44"/>
      <c r="L94" s="43">
        <v>11.6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4.46</v>
      </c>
      <c r="H95" s="43">
        <v>0.53</v>
      </c>
      <c r="I95" s="43">
        <v>26.37</v>
      </c>
      <c r="J95" s="43">
        <v>130.35</v>
      </c>
      <c r="K95" s="44"/>
      <c r="L95" s="43">
        <v>3.98</v>
      </c>
    </row>
    <row r="96" spans="1:12" ht="14.4" x14ac:dyDescent="0.3">
      <c r="A96" s="23"/>
      <c r="B96" s="15"/>
      <c r="C96" s="11"/>
      <c r="D96" s="7" t="s">
        <v>32</v>
      </c>
      <c r="E96" s="42" t="s">
        <v>72</v>
      </c>
      <c r="F96" s="43">
        <v>40</v>
      </c>
      <c r="G96" s="43">
        <v>2.48</v>
      </c>
      <c r="H96" s="43">
        <v>0.42</v>
      </c>
      <c r="I96" s="43">
        <v>12.16</v>
      </c>
      <c r="J96" s="43">
        <v>63.44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37.919999999999995</v>
      </c>
      <c r="H99" s="19">
        <f t="shared" ref="H99" si="47">SUM(H90:H98)</f>
        <v>26.450000000000003</v>
      </c>
      <c r="I99" s="19">
        <f t="shared" ref="I99" si="48">SUM(I90:I98)</f>
        <v>90.61</v>
      </c>
      <c r="J99" s="19">
        <f t="shared" ref="J99:L99" si="49">SUM(J90:J98)</f>
        <v>754.05</v>
      </c>
      <c r="K99" s="25"/>
      <c r="L99" s="19">
        <f t="shared" si="49"/>
        <v>77.59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1175</v>
      </c>
      <c r="G100" s="32">
        <f t="shared" ref="G100" si="50">G89+G99</f>
        <v>50.23833333333333</v>
      </c>
      <c r="H100" s="32">
        <f t="shared" ref="H100" si="51">H89+H99</f>
        <v>35.270833333333336</v>
      </c>
      <c r="I100" s="32">
        <f t="shared" ref="I100" si="52">I89+I99</f>
        <v>107.89750000000001</v>
      </c>
      <c r="J100" s="32">
        <f t="shared" ref="J100:L100" si="53">J89+J99</f>
        <v>996.63249999999994</v>
      </c>
      <c r="K100" s="32"/>
      <c r="L100" s="56">
        <f t="shared" si="53"/>
        <v>99.028333333333336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73</v>
      </c>
      <c r="F101" s="40" t="s">
        <v>74</v>
      </c>
      <c r="G101" s="40">
        <v>7.38</v>
      </c>
      <c r="H101" s="40">
        <v>9.2799999999999994</v>
      </c>
      <c r="I101" s="40">
        <v>34.76</v>
      </c>
      <c r="J101" s="40">
        <v>252.49</v>
      </c>
      <c r="K101" s="41"/>
      <c r="L101" s="40">
        <v>14.44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53">
        <v>0.2</v>
      </c>
      <c r="H103" s="53">
        <v>0</v>
      </c>
      <c r="I103" s="53">
        <v>15</v>
      </c>
      <c r="J103" s="53">
        <v>58</v>
      </c>
      <c r="K103" s="44"/>
      <c r="L103" s="43">
        <v>1.68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2.23</v>
      </c>
      <c r="H104" s="43">
        <v>0.25</v>
      </c>
      <c r="I104" s="43">
        <v>13.17</v>
      </c>
      <c r="J104" s="43">
        <v>65.17</v>
      </c>
      <c r="K104" s="44"/>
      <c r="L104" s="53">
        <f>3.98/60*25</f>
        <v>1.6583333333333332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225</v>
      </c>
      <c r="G108" s="19">
        <f t="shared" ref="G108:J108" si="54">SUM(G101:G107)</f>
        <v>9.81</v>
      </c>
      <c r="H108" s="19">
        <f t="shared" si="54"/>
        <v>9.5299999999999994</v>
      </c>
      <c r="I108" s="19">
        <f t="shared" si="54"/>
        <v>62.93</v>
      </c>
      <c r="J108" s="19">
        <f t="shared" si="54"/>
        <v>375.66</v>
      </c>
      <c r="K108" s="25"/>
      <c r="L108" s="55">
        <f t="shared" ref="L108" si="55">SUM(L101:L107)</f>
        <v>17.778333333333336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75</v>
      </c>
      <c r="F109" s="43">
        <v>150</v>
      </c>
      <c r="G109" s="43">
        <v>2.65</v>
      </c>
      <c r="H109" s="43">
        <v>6.08</v>
      </c>
      <c r="I109" s="43">
        <v>17.57</v>
      </c>
      <c r="J109" s="43">
        <v>140.22999999999999</v>
      </c>
      <c r="K109" s="44"/>
      <c r="L109" s="43">
        <v>12.27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7.66</v>
      </c>
      <c r="H111" s="43">
        <v>10.199999999999999</v>
      </c>
      <c r="I111" s="43">
        <v>3.86</v>
      </c>
      <c r="J111" s="43">
        <v>210.87</v>
      </c>
      <c r="K111" s="44"/>
      <c r="L111" s="43">
        <v>43.47</v>
      </c>
    </row>
    <row r="112" spans="1:12" ht="14.4" x14ac:dyDescent="0.3">
      <c r="A112" s="23"/>
      <c r="B112" s="15"/>
      <c r="C112" s="11"/>
      <c r="D112" s="7" t="s">
        <v>29</v>
      </c>
      <c r="E112" s="42" t="s">
        <v>55</v>
      </c>
      <c r="F112" s="43">
        <v>200</v>
      </c>
      <c r="G112" s="43">
        <v>14.69</v>
      </c>
      <c r="H112" s="43">
        <v>10.199999999999999</v>
      </c>
      <c r="I112" s="43">
        <v>3.86</v>
      </c>
      <c r="J112" s="43">
        <v>210.87</v>
      </c>
      <c r="K112" s="44"/>
      <c r="L112" s="43">
        <v>10.14</v>
      </c>
    </row>
    <row r="113" spans="1:12" ht="14.4" x14ac:dyDescent="0.3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53">
        <v>1</v>
      </c>
      <c r="H113" s="53">
        <v>0</v>
      </c>
      <c r="I113" s="53">
        <v>21.2</v>
      </c>
      <c r="J113" s="53">
        <v>88</v>
      </c>
      <c r="K113" s="44"/>
      <c r="L113" s="43">
        <v>11.6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4.46</v>
      </c>
      <c r="H114" s="43">
        <v>0.53</v>
      </c>
      <c r="I114" s="43">
        <v>26.37</v>
      </c>
      <c r="J114" s="43">
        <v>130.35</v>
      </c>
      <c r="K114" s="44"/>
      <c r="L114" s="43">
        <v>3.98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30.46</v>
      </c>
      <c r="H118" s="19">
        <f t="shared" si="56"/>
        <v>27.01</v>
      </c>
      <c r="I118" s="19">
        <f t="shared" si="56"/>
        <v>72.86</v>
      </c>
      <c r="J118" s="19">
        <f t="shared" si="56"/>
        <v>780.32</v>
      </c>
      <c r="K118" s="25"/>
      <c r="L118" s="19">
        <f t="shared" ref="L118" si="57">SUM(L109:L117)</f>
        <v>81.459999999999994</v>
      </c>
    </row>
    <row r="119" spans="1:12" ht="15.75" customHeight="1" x14ac:dyDescent="0.25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935</v>
      </c>
      <c r="G119" s="32">
        <f t="shared" ref="G119:J119" si="58">G108+G118</f>
        <v>40.270000000000003</v>
      </c>
      <c r="H119" s="32">
        <f t="shared" si="58"/>
        <v>36.54</v>
      </c>
      <c r="I119" s="32">
        <f t="shared" si="58"/>
        <v>135.79</v>
      </c>
      <c r="J119" s="32">
        <f t="shared" si="58"/>
        <v>1155.98</v>
      </c>
      <c r="K119" s="32"/>
      <c r="L119" s="56">
        <f t="shared" ref="L119" si="59">L108+L118</f>
        <v>99.23833333333333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77</v>
      </c>
      <c r="F120" s="40">
        <v>100</v>
      </c>
      <c r="G120" s="40">
        <v>6.03</v>
      </c>
      <c r="H120" s="40">
        <v>6.43</v>
      </c>
      <c r="I120" s="40">
        <v>18.829999999999998</v>
      </c>
      <c r="J120" s="40">
        <v>156.47999999999999</v>
      </c>
      <c r="K120" s="41"/>
      <c r="L120" s="40">
        <v>11.82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2.23</v>
      </c>
      <c r="H122" s="43">
        <v>0.25</v>
      </c>
      <c r="I122" s="43">
        <v>13.17</v>
      </c>
      <c r="J122" s="43">
        <v>65.17</v>
      </c>
      <c r="K122" s="44"/>
      <c r="L122" s="43">
        <v>7.86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2.23</v>
      </c>
      <c r="H123" s="43">
        <v>0.25</v>
      </c>
      <c r="I123" s="43">
        <v>13.17</v>
      </c>
      <c r="J123" s="43">
        <v>65.17</v>
      </c>
      <c r="K123" s="44"/>
      <c r="L123" s="53">
        <f>3.98/60*25</f>
        <v>1.6583333333333332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325</v>
      </c>
      <c r="G127" s="19">
        <f t="shared" ref="G127:J127" si="60">SUM(G120:G126)</f>
        <v>10.49</v>
      </c>
      <c r="H127" s="19">
        <f t="shared" si="60"/>
        <v>6.93</v>
      </c>
      <c r="I127" s="19">
        <f t="shared" si="60"/>
        <v>45.17</v>
      </c>
      <c r="J127" s="19">
        <f t="shared" si="60"/>
        <v>286.82</v>
      </c>
      <c r="K127" s="25"/>
      <c r="L127" s="55">
        <f t="shared" ref="L127" si="61">SUM(L120:L126)</f>
        <v>21.338333333333331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1.32</v>
      </c>
      <c r="H129" s="43">
        <v>3</v>
      </c>
      <c r="I129" s="43">
        <v>3.31</v>
      </c>
      <c r="J129" s="43">
        <v>45.02</v>
      </c>
      <c r="K129" s="44"/>
      <c r="L129" s="53">
        <v>8</v>
      </c>
    </row>
    <row r="130" spans="1:12" ht="14.4" x14ac:dyDescent="0.3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9.16</v>
      </c>
      <c r="H130" s="43">
        <v>13.53</v>
      </c>
      <c r="I130" s="43">
        <v>9.44</v>
      </c>
      <c r="J130" s="43">
        <v>196.14</v>
      </c>
      <c r="K130" s="44"/>
      <c r="L130" s="43">
        <v>46.08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200</v>
      </c>
      <c r="G131" s="43">
        <v>3.46</v>
      </c>
      <c r="H131" s="43">
        <v>6.15</v>
      </c>
      <c r="I131" s="43">
        <v>35.03</v>
      </c>
      <c r="J131" s="43">
        <v>212.69</v>
      </c>
      <c r="K131" s="44"/>
      <c r="L131" s="43">
        <v>8.94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53">
        <v>1</v>
      </c>
      <c r="H132" s="53">
        <v>0</v>
      </c>
      <c r="I132" s="53">
        <v>21.2</v>
      </c>
      <c r="J132" s="53">
        <v>88</v>
      </c>
      <c r="K132" s="44"/>
      <c r="L132" s="43">
        <v>11.6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4.46</v>
      </c>
      <c r="H133" s="43">
        <v>0.53</v>
      </c>
      <c r="I133" s="43">
        <v>26.37</v>
      </c>
      <c r="J133" s="43">
        <v>130.35</v>
      </c>
      <c r="K133" s="44"/>
      <c r="L133" s="43">
        <v>3.98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2">SUM(G128:G136)</f>
        <v>19.400000000000002</v>
      </c>
      <c r="H137" s="19">
        <f t="shared" si="62"/>
        <v>23.21</v>
      </c>
      <c r="I137" s="19">
        <f t="shared" si="62"/>
        <v>95.350000000000009</v>
      </c>
      <c r="J137" s="19">
        <f t="shared" si="62"/>
        <v>672.2</v>
      </c>
      <c r="K137" s="25"/>
      <c r="L137" s="19">
        <f t="shared" ref="L137" si="63">SUM(L128:L136)</f>
        <v>78.599999999999994</v>
      </c>
    </row>
    <row r="138" spans="1:12" ht="15" thickBot="1" x14ac:dyDescent="0.3">
      <c r="A138" s="33">
        <f>A120</f>
        <v>2</v>
      </c>
      <c r="B138" s="33">
        <f>B120</f>
        <v>1</v>
      </c>
      <c r="C138" s="58" t="s">
        <v>4</v>
      </c>
      <c r="D138" s="59"/>
      <c r="E138" s="31"/>
      <c r="F138" s="32">
        <f>F127+F137</f>
        <v>1135</v>
      </c>
      <c r="G138" s="32">
        <f t="shared" ref="G138" si="64">G127+G137</f>
        <v>29.89</v>
      </c>
      <c r="H138" s="32">
        <f t="shared" ref="H138" si="65">H127+H137</f>
        <v>30.14</v>
      </c>
      <c r="I138" s="32">
        <f t="shared" ref="I138" si="66">I127+I137</f>
        <v>140.52000000000001</v>
      </c>
      <c r="J138" s="32">
        <f t="shared" ref="J138:L138" si="67">J127+J137</f>
        <v>959.02</v>
      </c>
      <c r="K138" s="32"/>
      <c r="L138" s="56">
        <f t="shared" si="67"/>
        <v>99.938333333333333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6.359</v>
      </c>
      <c r="H139" s="40">
        <v>9.44</v>
      </c>
      <c r="I139" s="40">
        <v>27.26</v>
      </c>
      <c r="J139" s="40">
        <v>219.96</v>
      </c>
      <c r="K139" s="41"/>
      <c r="L139" s="43">
        <v>10.14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1.36</v>
      </c>
      <c r="H141" s="43">
        <v>0</v>
      </c>
      <c r="I141" s="43">
        <v>29.02</v>
      </c>
      <c r="J141" s="43">
        <v>116.19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2.23</v>
      </c>
      <c r="H142" s="43">
        <v>0.25</v>
      </c>
      <c r="I142" s="43">
        <v>13.17</v>
      </c>
      <c r="J142" s="43">
        <v>65.17</v>
      </c>
      <c r="K142" s="44"/>
      <c r="L142" s="53">
        <f>3.98/60*25</f>
        <v>1.6583333333333332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425</v>
      </c>
      <c r="G146" s="19">
        <f t="shared" ref="G146:J146" si="68">SUM(G139:G145)</f>
        <v>9.9489999999999998</v>
      </c>
      <c r="H146" s="19">
        <f t="shared" si="68"/>
        <v>9.69</v>
      </c>
      <c r="I146" s="19">
        <f t="shared" si="68"/>
        <v>69.45</v>
      </c>
      <c r="J146" s="19">
        <f t="shared" si="68"/>
        <v>401.32</v>
      </c>
      <c r="K146" s="25"/>
      <c r="L146" s="55">
        <f t="shared" ref="L146" si="69">SUM(L139:L145)</f>
        <v>11.798333333333334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5.12</v>
      </c>
      <c r="H148" s="43">
        <v>3.92</v>
      </c>
      <c r="I148" s="43">
        <v>9.34</v>
      </c>
      <c r="J148" s="43">
        <v>101.69</v>
      </c>
      <c r="K148" s="44"/>
      <c r="L148" s="43">
        <v>6.54</v>
      </c>
    </row>
    <row r="149" spans="1:12" ht="14.4" x14ac:dyDescent="0.3">
      <c r="A149" s="23"/>
      <c r="B149" s="15"/>
      <c r="C149" s="11"/>
      <c r="D149" s="7" t="s">
        <v>28</v>
      </c>
      <c r="E149" s="42" t="s">
        <v>45</v>
      </c>
      <c r="F149" s="43">
        <v>100</v>
      </c>
      <c r="G149" s="43">
        <v>15.9</v>
      </c>
      <c r="H149" s="43">
        <v>14.4</v>
      </c>
      <c r="I149" s="43">
        <v>16</v>
      </c>
      <c r="J149" s="43">
        <v>261</v>
      </c>
      <c r="K149" s="44"/>
      <c r="L149" s="43">
        <v>43.47</v>
      </c>
    </row>
    <row r="150" spans="1:12" ht="14.4" x14ac:dyDescent="0.3">
      <c r="A150" s="23"/>
      <c r="B150" s="15"/>
      <c r="C150" s="11"/>
      <c r="D150" s="7" t="s">
        <v>29</v>
      </c>
      <c r="E150" s="42" t="s">
        <v>83</v>
      </c>
      <c r="F150" s="43">
        <v>200</v>
      </c>
      <c r="G150" s="43">
        <v>3.19</v>
      </c>
      <c r="H150" s="43">
        <v>3.97</v>
      </c>
      <c r="I150" s="43">
        <v>20.12</v>
      </c>
      <c r="J150" s="43">
        <v>130.31</v>
      </c>
      <c r="K150" s="44"/>
      <c r="L150" s="43">
        <v>9.93</v>
      </c>
    </row>
    <row r="151" spans="1:12" ht="14.4" x14ac:dyDescent="0.3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53">
        <v>1</v>
      </c>
      <c r="H151" s="53">
        <v>0</v>
      </c>
      <c r="I151" s="53">
        <v>21.2</v>
      </c>
      <c r="J151" s="53">
        <v>88</v>
      </c>
      <c r="K151" s="44"/>
      <c r="L151" s="43">
        <v>11.6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4.46</v>
      </c>
      <c r="H152" s="43">
        <v>0.53</v>
      </c>
      <c r="I152" s="43">
        <v>26.37</v>
      </c>
      <c r="J152" s="43">
        <v>130.35</v>
      </c>
      <c r="K152" s="44"/>
      <c r="L152" s="43">
        <v>3.98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0">SUM(G147:G155)</f>
        <v>29.67</v>
      </c>
      <c r="H156" s="19">
        <f t="shared" si="70"/>
        <v>22.82</v>
      </c>
      <c r="I156" s="19">
        <f t="shared" si="70"/>
        <v>93.03</v>
      </c>
      <c r="J156" s="19">
        <f t="shared" si="70"/>
        <v>711.35</v>
      </c>
      <c r="K156" s="25"/>
      <c r="L156" s="19">
        <f t="shared" ref="L156" si="71">SUM(L147:L155)</f>
        <v>75.52</v>
      </c>
    </row>
    <row r="157" spans="1:12" ht="15" thickBot="1" x14ac:dyDescent="0.3">
      <c r="A157" s="29">
        <f>A139</f>
        <v>2</v>
      </c>
      <c r="B157" s="30">
        <f>B139</f>
        <v>2</v>
      </c>
      <c r="C157" s="58" t="s">
        <v>4</v>
      </c>
      <c r="D157" s="59"/>
      <c r="E157" s="31"/>
      <c r="F157" s="32">
        <f>F146+F156</f>
        <v>1235</v>
      </c>
      <c r="G157" s="32">
        <f t="shared" ref="G157" si="72">G146+G156</f>
        <v>39.619</v>
      </c>
      <c r="H157" s="32">
        <f t="shared" ref="H157" si="73">H146+H156</f>
        <v>32.51</v>
      </c>
      <c r="I157" s="32">
        <f t="shared" ref="I157" si="74">I146+I156</f>
        <v>162.48000000000002</v>
      </c>
      <c r="J157" s="32">
        <f t="shared" ref="J157:L157" si="75">J146+J156</f>
        <v>1112.67</v>
      </c>
      <c r="K157" s="32"/>
      <c r="L157" s="56">
        <f t="shared" si="75"/>
        <v>87.318333333333328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46</v>
      </c>
      <c r="F158" s="40" t="s">
        <v>78</v>
      </c>
      <c r="G158" s="40">
        <v>10.8</v>
      </c>
      <c r="H158" s="40">
        <v>3.2</v>
      </c>
      <c r="I158" s="40">
        <v>21.1</v>
      </c>
      <c r="J158" s="40">
        <v>173</v>
      </c>
      <c r="K158" s="41"/>
      <c r="L158" s="43">
        <v>11.92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2.5</v>
      </c>
      <c r="H160" s="43">
        <v>3.6</v>
      </c>
      <c r="I160" s="43">
        <v>28.7</v>
      </c>
      <c r="J160" s="43">
        <v>152</v>
      </c>
      <c r="K160" s="44"/>
      <c r="L160" s="43">
        <v>10.34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2.23</v>
      </c>
      <c r="H161" s="43">
        <v>0.25</v>
      </c>
      <c r="I161" s="43">
        <v>13.17</v>
      </c>
      <c r="J161" s="43">
        <v>65.17</v>
      </c>
      <c r="K161" s="44"/>
      <c r="L161" s="53">
        <f>3.98/60*25</f>
        <v>1.6583333333333332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225</v>
      </c>
      <c r="G165" s="19">
        <f t="shared" ref="G165:J165" si="76">SUM(G158:G164)</f>
        <v>15.530000000000001</v>
      </c>
      <c r="H165" s="19">
        <f t="shared" si="76"/>
        <v>7.0500000000000007</v>
      </c>
      <c r="I165" s="19">
        <f t="shared" si="76"/>
        <v>62.97</v>
      </c>
      <c r="J165" s="19">
        <f t="shared" si="76"/>
        <v>390.17</v>
      </c>
      <c r="K165" s="25"/>
      <c r="L165" s="55">
        <f t="shared" ref="L165" si="77">SUM(L158:L164)</f>
        <v>23.918333333333329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2.4700000000000002</v>
      </c>
      <c r="H167" s="43">
        <v>2.06</v>
      </c>
      <c r="I167" s="43">
        <v>13.38</v>
      </c>
      <c r="J167" s="43">
        <v>82.81</v>
      </c>
      <c r="K167" s="44"/>
      <c r="L167" s="43">
        <v>6.63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2.88</v>
      </c>
      <c r="H168" s="43">
        <v>4.88</v>
      </c>
      <c r="I168" s="43">
        <v>21.85</v>
      </c>
      <c r="J168" s="43">
        <v>144.52000000000001</v>
      </c>
      <c r="K168" s="44"/>
      <c r="L168" s="53">
        <f>28.55/75*100</f>
        <v>38.066666666666663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200</v>
      </c>
      <c r="G169" s="43">
        <v>6.97</v>
      </c>
      <c r="H169" s="43">
        <v>8.91</v>
      </c>
      <c r="I169" s="43">
        <v>2.5499999999999998</v>
      </c>
      <c r="J169" s="43">
        <v>141.79</v>
      </c>
      <c r="K169" s="44"/>
      <c r="L169" s="43">
        <v>12.13</v>
      </c>
    </row>
    <row r="170" spans="1:12" ht="14.4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53">
        <v>0.2</v>
      </c>
      <c r="H170" s="53">
        <v>0</v>
      </c>
      <c r="I170" s="53">
        <v>15</v>
      </c>
      <c r="J170" s="53">
        <v>58</v>
      </c>
      <c r="K170" s="44"/>
      <c r="L170" s="43">
        <v>1.68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4.46</v>
      </c>
      <c r="H171" s="43">
        <v>0.53</v>
      </c>
      <c r="I171" s="43">
        <v>26.37</v>
      </c>
      <c r="J171" s="43">
        <v>130.35</v>
      </c>
      <c r="K171" s="44"/>
      <c r="L171" s="43">
        <v>3.98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8">SUM(G166:G174)</f>
        <v>16.98</v>
      </c>
      <c r="H175" s="19">
        <f t="shared" si="78"/>
        <v>16.38</v>
      </c>
      <c r="I175" s="19">
        <f t="shared" si="78"/>
        <v>79.150000000000006</v>
      </c>
      <c r="J175" s="19">
        <f t="shared" si="78"/>
        <v>557.47</v>
      </c>
      <c r="K175" s="25"/>
      <c r="L175" s="55">
        <f t="shared" ref="L175" si="79">SUM(L166:L174)</f>
        <v>62.486666666666665</v>
      </c>
    </row>
    <row r="176" spans="1:12" ht="14.4" x14ac:dyDescent="0.25">
      <c r="A176" s="29">
        <f>A158</f>
        <v>2</v>
      </c>
      <c r="B176" s="30">
        <f>B158</f>
        <v>3</v>
      </c>
      <c r="C176" s="58" t="s">
        <v>4</v>
      </c>
      <c r="D176" s="59"/>
      <c r="E176" s="31"/>
      <c r="F176" s="32">
        <f>F165+F175</f>
        <v>1035</v>
      </c>
      <c r="G176" s="32">
        <f t="shared" ref="G176" si="80">G165+G175</f>
        <v>32.510000000000005</v>
      </c>
      <c r="H176" s="32">
        <f t="shared" ref="H176" si="81">H165+H175</f>
        <v>23.43</v>
      </c>
      <c r="I176" s="32">
        <f t="shared" ref="I176" si="82">I165+I175</f>
        <v>142.12</v>
      </c>
      <c r="J176" s="32">
        <f t="shared" ref="J176:L176" si="83">J165+J175</f>
        <v>947.6400000000001</v>
      </c>
      <c r="K176" s="32"/>
      <c r="L176" s="56">
        <f t="shared" si="83"/>
        <v>86.405000000000001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7.38</v>
      </c>
      <c r="H177" s="40">
        <v>9.2799999999999994</v>
      </c>
      <c r="I177" s="40">
        <v>34.76</v>
      </c>
      <c r="J177" s="40">
        <v>252.49</v>
      </c>
      <c r="K177" s="41"/>
      <c r="L177" s="40">
        <v>12.24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2.5</v>
      </c>
      <c r="H179" s="43">
        <v>3.6</v>
      </c>
      <c r="I179" s="43">
        <v>28.7</v>
      </c>
      <c r="J179" s="43">
        <v>152</v>
      </c>
      <c r="K179" s="44"/>
      <c r="L179" s="43">
        <v>10.34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2.23</v>
      </c>
      <c r="H180" s="43">
        <v>0.25</v>
      </c>
      <c r="I180" s="43">
        <v>13.17</v>
      </c>
      <c r="J180" s="43">
        <v>65.17</v>
      </c>
      <c r="K180" s="44"/>
      <c r="L180" s="53">
        <f>3.98/60*25</f>
        <v>1.6583333333333332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4">SUM(G177:G183)</f>
        <v>12.11</v>
      </c>
      <c r="H184" s="19">
        <f t="shared" si="84"/>
        <v>13.129999999999999</v>
      </c>
      <c r="I184" s="19">
        <f t="shared" si="84"/>
        <v>76.63</v>
      </c>
      <c r="J184" s="19">
        <f t="shared" si="84"/>
        <v>469.66</v>
      </c>
      <c r="K184" s="25"/>
      <c r="L184" s="55">
        <f t="shared" ref="L184" si="85">SUM(L177:L183)</f>
        <v>24.23833333333333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90</v>
      </c>
      <c r="F185" s="43">
        <v>100</v>
      </c>
      <c r="G185" s="43">
        <v>0.81</v>
      </c>
      <c r="H185" s="43">
        <v>7.98</v>
      </c>
      <c r="I185" s="43">
        <v>3.06</v>
      </c>
      <c r="J185" s="43">
        <v>86.72</v>
      </c>
      <c r="K185" s="44"/>
      <c r="L185" s="43">
        <v>4.93</v>
      </c>
    </row>
    <row r="186" spans="1:12" ht="14.4" x14ac:dyDescent="0.3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53">
        <v>2.9</v>
      </c>
      <c r="H186" s="53">
        <v>2.5</v>
      </c>
      <c r="I186" s="53">
        <v>21</v>
      </c>
      <c r="J186" s="53">
        <v>120</v>
      </c>
      <c r="K186" s="44"/>
      <c r="L186" s="43">
        <v>6.89</v>
      </c>
    </row>
    <row r="187" spans="1:12" ht="14.4" x14ac:dyDescent="0.3">
      <c r="A187" s="23"/>
      <c r="B187" s="15"/>
      <c r="C187" s="11"/>
      <c r="D187" s="7" t="s">
        <v>28</v>
      </c>
      <c r="E187" s="42" t="s">
        <v>45</v>
      </c>
      <c r="F187" s="43">
        <v>80</v>
      </c>
      <c r="G187" s="43">
        <v>17.37</v>
      </c>
      <c r="H187" s="43">
        <v>13.59</v>
      </c>
      <c r="I187" s="43">
        <v>6.18</v>
      </c>
      <c r="J187" s="43">
        <v>217.02</v>
      </c>
      <c r="K187" s="44"/>
      <c r="L187" s="43">
        <v>43.47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200</v>
      </c>
      <c r="G188" s="43">
        <v>7.8</v>
      </c>
      <c r="H188" s="43">
        <v>8.65</v>
      </c>
      <c r="I188" s="43">
        <v>21.09</v>
      </c>
      <c r="J188" s="43">
        <v>192.91</v>
      </c>
      <c r="K188" s="44"/>
      <c r="L188" s="43">
        <v>14.13</v>
      </c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53">
        <v>0.2</v>
      </c>
      <c r="H189" s="53">
        <v>0</v>
      </c>
      <c r="I189" s="53">
        <v>15</v>
      </c>
      <c r="J189" s="53">
        <v>58</v>
      </c>
      <c r="K189" s="44"/>
      <c r="L189" s="43">
        <v>1.68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4.46</v>
      </c>
      <c r="H190" s="43">
        <v>0.53</v>
      </c>
      <c r="I190" s="43">
        <v>26.37</v>
      </c>
      <c r="J190" s="43">
        <v>130.35</v>
      </c>
      <c r="K190" s="44"/>
      <c r="L190" s="43">
        <v>3.98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6">SUM(G185:G193)</f>
        <v>33.54</v>
      </c>
      <c r="H194" s="19">
        <f t="shared" si="86"/>
        <v>33.25</v>
      </c>
      <c r="I194" s="19">
        <f t="shared" si="86"/>
        <v>92.7</v>
      </c>
      <c r="J194" s="19">
        <f t="shared" si="86"/>
        <v>805</v>
      </c>
      <c r="K194" s="25"/>
      <c r="L194" s="19">
        <f t="shared" ref="L194" si="87">SUM(L185:L193)</f>
        <v>75.080000000000013</v>
      </c>
    </row>
    <row r="195" spans="1:12" ht="15" thickBot="1" x14ac:dyDescent="0.3">
      <c r="A195" s="29">
        <f>A177</f>
        <v>2</v>
      </c>
      <c r="B195" s="30">
        <f>B177</f>
        <v>4</v>
      </c>
      <c r="C195" s="58" t="s">
        <v>4</v>
      </c>
      <c r="D195" s="59"/>
      <c r="E195" s="31"/>
      <c r="F195" s="32">
        <f>F184+F194</f>
        <v>1315</v>
      </c>
      <c r="G195" s="32">
        <f t="shared" ref="G195" si="88">G184+G194</f>
        <v>45.65</v>
      </c>
      <c r="H195" s="32">
        <f t="shared" ref="H195" si="89">H184+H194</f>
        <v>46.379999999999995</v>
      </c>
      <c r="I195" s="32">
        <f t="shared" ref="I195" si="90">I184+I194</f>
        <v>169.32999999999998</v>
      </c>
      <c r="J195" s="32">
        <f t="shared" ref="J195:L195" si="91">J184+J194</f>
        <v>1274.6600000000001</v>
      </c>
      <c r="K195" s="32"/>
      <c r="L195" s="56">
        <f t="shared" si="91"/>
        <v>99.318333333333342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86</v>
      </c>
      <c r="F196" s="43">
        <v>200</v>
      </c>
      <c r="G196" s="43">
        <v>5.34</v>
      </c>
      <c r="H196" s="43">
        <v>7.98</v>
      </c>
      <c r="I196" s="43">
        <v>33.479999999999997</v>
      </c>
      <c r="J196" s="43">
        <v>227.4</v>
      </c>
      <c r="K196" s="41"/>
      <c r="L196" s="40">
        <v>11.75</v>
      </c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 t="s">
        <v>87</v>
      </c>
      <c r="F198" s="43">
        <v>200</v>
      </c>
      <c r="G198" s="43">
        <v>3.64</v>
      </c>
      <c r="H198" s="43">
        <v>3.34</v>
      </c>
      <c r="I198" s="43">
        <v>4.6500000000000004</v>
      </c>
      <c r="J198" s="43">
        <v>62.41</v>
      </c>
      <c r="K198" s="44"/>
      <c r="L198" s="43">
        <v>7.86</v>
      </c>
    </row>
    <row r="199" spans="1:12" ht="14.4" x14ac:dyDescent="0.3">
      <c r="A199" s="23"/>
      <c r="B199" s="15"/>
      <c r="C199" s="11"/>
      <c r="D199" s="7" t="s">
        <v>23</v>
      </c>
      <c r="E199" s="42" t="s">
        <v>42</v>
      </c>
      <c r="F199" s="43">
        <v>25</v>
      </c>
      <c r="G199" s="43">
        <v>2.23</v>
      </c>
      <c r="H199" s="43">
        <v>0.25</v>
      </c>
      <c r="I199" s="43">
        <v>13.17</v>
      </c>
      <c r="J199" s="43">
        <v>65.17</v>
      </c>
      <c r="K199" s="44"/>
      <c r="L199" s="53">
        <f>3.98/60*25</f>
        <v>1.6583333333333332</v>
      </c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425</v>
      </c>
      <c r="G203" s="19">
        <f t="shared" ref="G203:J203" si="92">SUM(G196:G202)</f>
        <v>11.21</v>
      </c>
      <c r="H203" s="19">
        <f t="shared" si="92"/>
        <v>11.57</v>
      </c>
      <c r="I203" s="19">
        <f t="shared" si="92"/>
        <v>51.3</v>
      </c>
      <c r="J203" s="19">
        <f t="shared" si="92"/>
        <v>354.98</v>
      </c>
      <c r="K203" s="25"/>
      <c r="L203" s="55">
        <f t="shared" ref="L203" si="93">SUM(L196:L202)</f>
        <v>21.268333333333331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43</v>
      </c>
      <c r="F204" s="43">
        <v>100</v>
      </c>
      <c r="G204" s="43">
        <v>1.1299999999999999</v>
      </c>
      <c r="H204" s="43">
        <v>7.7</v>
      </c>
      <c r="I204" s="43">
        <v>3.97</v>
      </c>
      <c r="J204" s="43">
        <v>89.39</v>
      </c>
      <c r="K204" s="44"/>
      <c r="L204" s="43">
        <v>13.28</v>
      </c>
    </row>
    <row r="205" spans="1:12" ht="14.4" x14ac:dyDescent="0.3">
      <c r="A205" s="23"/>
      <c r="B205" s="15"/>
      <c r="C205" s="11"/>
      <c r="D205" s="7" t="s">
        <v>27</v>
      </c>
      <c r="E205" s="42" t="s">
        <v>68</v>
      </c>
      <c r="F205" s="43">
        <v>250</v>
      </c>
      <c r="G205" s="43">
        <v>1.65</v>
      </c>
      <c r="H205" s="43">
        <v>3.75</v>
      </c>
      <c r="I205" s="43">
        <v>4.1399999999999997</v>
      </c>
      <c r="J205" s="43">
        <v>56.27</v>
      </c>
      <c r="K205" s="44"/>
      <c r="L205" s="43">
        <v>6.62</v>
      </c>
    </row>
    <row r="206" spans="1:12" ht="14.4" x14ac:dyDescent="0.3">
      <c r="A206" s="23"/>
      <c r="B206" s="15"/>
      <c r="C206" s="11"/>
      <c r="D206" s="7" t="s">
        <v>28</v>
      </c>
      <c r="E206" s="42" t="s">
        <v>88</v>
      </c>
      <c r="F206" s="43">
        <v>100</v>
      </c>
      <c r="G206" s="43">
        <v>20.45</v>
      </c>
      <c r="H206" s="43">
        <v>10.07</v>
      </c>
      <c r="I206" s="43">
        <v>0.56999999999999995</v>
      </c>
      <c r="J206" s="43">
        <v>264.58999999999997</v>
      </c>
      <c r="K206" s="44"/>
      <c r="L206" s="43">
        <v>43.47</v>
      </c>
    </row>
    <row r="207" spans="1:12" ht="14.4" x14ac:dyDescent="0.3">
      <c r="A207" s="23"/>
      <c r="B207" s="15"/>
      <c r="C207" s="11"/>
      <c r="D207" s="7" t="s">
        <v>29</v>
      </c>
      <c r="E207" s="42" t="s">
        <v>70</v>
      </c>
      <c r="F207" s="43">
        <v>200</v>
      </c>
      <c r="G207" s="43">
        <v>4.96</v>
      </c>
      <c r="H207" s="43">
        <v>4.22</v>
      </c>
      <c r="I207" s="43">
        <v>16.940000000000001</v>
      </c>
      <c r="J207" s="43">
        <v>122.74</v>
      </c>
      <c r="K207" s="44"/>
      <c r="L207" s="53">
        <v>12</v>
      </c>
    </row>
    <row r="208" spans="1:12" ht="14.4" x14ac:dyDescent="0.3">
      <c r="A208" s="23"/>
      <c r="B208" s="15"/>
      <c r="C208" s="11"/>
      <c r="D208" s="7" t="s">
        <v>30</v>
      </c>
      <c r="E208" s="42" t="s">
        <v>56</v>
      </c>
      <c r="F208" s="43">
        <v>200</v>
      </c>
      <c r="G208" s="53">
        <v>0.2</v>
      </c>
      <c r="H208" s="53">
        <v>0</v>
      </c>
      <c r="I208" s="53">
        <v>15</v>
      </c>
      <c r="J208" s="53">
        <v>58</v>
      </c>
      <c r="K208" s="44"/>
      <c r="L208" s="43">
        <v>1.68</v>
      </c>
    </row>
    <row r="209" spans="1:12" ht="14.4" x14ac:dyDescent="0.3">
      <c r="A209" s="23"/>
      <c r="B209" s="15"/>
      <c r="C209" s="11"/>
      <c r="D209" s="7" t="s">
        <v>31</v>
      </c>
      <c r="E209" s="42" t="s">
        <v>42</v>
      </c>
      <c r="F209" s="43">
        <v>60</v>
      </c>
      <c r="G209" s="43">
        <v>4.46</v>
      </c>
      <c r="H209" s="43">
        <v>0.53</v>
      </c>
      <c r="I209" s="43">
        <v>26.37</v>
      </c>
      <c r="J209" s="43">
        <v>130.35</v>
      </c>
      <c r="K209" s="44"/>
      <c r="L209" s="43">
        <v>3.98</v>
      </c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910</v>
      </c>
      <c r="G213" s="19">
        <f t="shared" ref="G213:J213" si="94">SUM(G204:G212)</f>
        <v>32.85</v>
      </c>
      <c r="H213" s="19">
        <f t="shared" si="94"/>
        <v>26.27</v>
      </c>
      <c r="I213" s="19">
        <f t="shared" si="94"/>
        <v>66.990000000000009</v>
      </c>
      <c r="J213" s="19">
        <f t="shared" si="94"/>
        <v>721.34</v>
      </c>
      <c r="K213" s="25"/>
      <c r="L213" s="19">
        <f t="shared" ref="L213" si="95">SUM(L204:L212)</f>
        <v>81.030000000000015</v>
      </c>
    </row>
    <row r="214" spans="1:12" ht="15" thickBot="1" x14ac:dyDescent="0.3">
      <c r="A214" s="29">
        <f>A196</f>
        <v>2</v>
      </c>
      <c r="B214" s="30">
        <f>B196</f>
        <v>5</v>
      </c>
      <c r="C214" s="58" t="s">
        <v>4</v>
      </c>
      <c r="D214" s="59"/>
      <c r="E214" s="31"/>
      <c r="F214" s="32">
        <f>F203+F213</f>
        <v>1335</v>
      </c>
      <c r="G214" s="32">
        <f t="shared" ref="G214:J214" si="96">G203+G213</f>
        <v>44.06</v>
      </c>
      <c r="H214" s="32">
        <f t="shared" si="96"/>
        <v>37.840000000000003</v>
      </c>
      <c r="I214" s="32">
        <f t="shared" si="96"/>
        <v>118.29</v>
      </c>
      <c r="J214" s="32">
        <f t="shared" si="96"/>
        <v>1076.3200000000002</v>
      </c>
      <c r="K214" s="32"/>
      <c r="L214" s="56">
        <f t="shared" ref="L214" si="97">L203+L213</f>
        <v>102.29833333333335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73</v>
      </c>
      <c r="F215" s="40">
        <v>200</v>
      </c>
      <c r="G215" s="40">
        <v>5.4</v>
      </c>
      <c r="H215" s="40">
        <v>4.22</v>
      </c>
      <c r="I215" s="40">
        <v>33.020000000000003</v>
      </c>
      <c r="J215" s="40">
        <v>194.71</v>
      </c>
      <c r="K215" s="41"/>
      <c r="L215" s="40">
        <v>14.44</v>
      </c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 t="s">
        <v>56</v>
      </c>
      <c r="F217" s="43">
        <v>200</v>
      </c>
      <c r="G217" s="53">
        <v>0.2</v>
      </c>
      <c r="H217" s="53">
        <v>0</v>
      </c>
      <c r="I217" s="53">
        <v>15</v>
      </c>
      <c r="J217" s="53">
        <v>58</v>
      </c>
      <c r="K217" s="44"/>
      <c r="L217" s="43">
        <v>1.68</v>
      </c>
    </row>
    <row r="218" spans="1:12" ht="14.4" x14ac:dyDescent="0.3">
      <c r="A218" s="23"/>
      <c r="B218" s="15"/>
      <c r="C218" s="11"/>
      <c r="D218" s="7" t="s">
        <v>23</v>
      </c>
      <c r="E218" s="42" t="s">
        <v>42</v>
      </c>
      <c r="F218" s="43">
        <v>60</v>
      </c>
      <c r="G218" s="43">
        <v>4.46</v>
      </c>
      <c r="H218" s="43">
        <v>0.53</v>
      </c>
      <c r="I218" s="43">
        <v>26.37</v>
      </c>
      <c r="J218" s="43">
        <v>130.35</v>
      </c>
      <c r="K218" s="44"/>
      <c r="L218" s="43">
        <v>3.98</v>
      </c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460</v>
      </c>
      <c r="G222" s="19">
        <f t="shared" ref="G222:J222" si="98">SUM(G215:G221)</f>
        <v>10.06</v>
      </c>
      <c r="H222" s="19">
        <f t="shared" si="98"/>
        <v>4.75</v>
      </c>
      <c r="I222" s="19">
        <f t="shared" si="98"/>
        <v>74.39</v>
      </c>
      <c r="J222" s="19">
        <f t="shared" si="98"/>
        <v>383.06</v>
      </c>
      <c r="K222" s="25"/>
      <c r="L222" s="19">
        <f t="shared" ref="L222" si="99">SUM(L215:L221)</f>
        <v>20.100000000000001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 t="s">
        <v>45</v>
      </c>
      <c r="F225" s="43">
        <v>100</v>
      </c>
      <c r="G225" s="43">
        <v>7.66</v>
      </c>
      <c r="H225" s="43">
        <v>7.66</v>
      </c>
      <c r="I225" s="43">
        <v>32.26</v>
      </c>
      <c r="J225" s="43">
        <v>267.58999999999997</v>
      </c>
      <c r="K225" s="44"/>
      <c r="L225" s="43">
        <v>43.47</v>
      </c>
    </row>
    <row r="226" spans="1:12" ht="14.4" x14ac:dyDescent="0.3">
      <c r="A226" s="23"/>
      <c r="B226" s="15"/>
      <c r="C226" s="11"/>
      <c r="D226" s="7" t="s">
        <v>29</v>
      </c>
      <c r="E226" s="42" t="s">
        <v>55</v>
      </c>
      <c r="F226" s="43">
        <v>200</v>
      </c>
      <c r="G226" s="43">
        <v>14.69</v>
      </c>
      <c r="H226" s="43">
        <v>10.02</v>
      </c>
      <c r="I226" s="43">
        <v>3.86</v>
      </c>
      <c r="J226" s="43">
        <v>210.87</v>
      </c>
      <c r="K226" s="44"/>
      <c r="L226" s="43">
        <v>10.14</v>
      </c>
    </row>
    <row r="227" spans="1:12" ht="14.4" x14ac:dyDescent="0.3">
      <c r="A227" s="23"/>
      <c r="B227" s="15"/>
      <c r="C227" s="11"/>
      <c r="D227" s="7" t="s">
        <v>30</v>
      </c>
      <c r="E227" s="42" t="s">
        <v>71</v>
      </c>
      <c r="F227" s="43">
        <v>200</v>
      </c>
      <c r="G227" s="53">
        <v>1</v>
      </c>
      <c r="H227" s="53">
        <v>0</v>
      </c>
      <c r="I227" s="53">
        <v>21.2</v>
      </c>
      <c r="J227" s="53">
        <v>88</v>
      </c>
      <c r="K227" s="44"/>
      <c r="L227" s="43">
        <v>11.6</v>
      </c>
    </row>
    <row r="228" spans="1:12" ht="14.4" x14ac:dyDescent="0.3">
      <c r="A228" s="23"/>
      <c r="B228" s="15"/>
      <c r="C228" s="11"/>
      <c r="D228" s="7" t="s">
        <v>31</v>
      </c>
      <c r="E228" s="42" t="s">
        <v>42</v>
      </c>
      <c r="F228" s="43">
        <v>60</v>
      </c>
      <c r="G228" s="43">
        <v>4.46</v>
      </c>
      <c r="H228" s="43">
        <v>0.53</v>
      </c>
      <c r="I228" s="43">
        <v>26.37</v>
      </c>
      <c r="J228" s="43">
        <v>130.35</v>
      </c>
      <c r="K228" s="44"/>
      <c r="L228" s="43">
        <v>3.98</v>
      </c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560</v>
      </c>
      <c r="G232" s="19">
        <f t="shared" ref="G232:J232" si="100">SUM(G223:G231)</f>
        <v>27.810000000000002</v>
      </c>
      <c r="H232" s="19">
        <f t="shared" si="100"/>
        <v>18.21</v>
      </c>
      <c r="I232" s="19">
        <f t="shared" si="100"/>
        <v>83.69</v>
      </c>
      <c r="J232" s="19">
        <f t="shared" si="100"/>
        <v>696.81000000000006</v>
      </c>
      <c r="K232" s="25"/>
      <c r="L232" s="19">
        <f t="shared" ref="L232" si="101">SUM(L223:L231)</f>
        <v>69.19</v>
      </c>
    </row>
    <row r="233" spans="1:12" ht="15" thickBot="1" x14ac:dyDescent="0.3">
      <c r="A233" s="29">
        <f>A215</f>
        <v>2</v>
      </c>
      <c r="B233" s="30">
        <f>B215</f>
        <v>6</v>
      </c>
      <c r="C233" s="58" t="s">
        <v>4</v>
      </c>
      <c r="D233" s="59"/>
      <c r="E233" s="31"/>
      <c r="F233" s="32">
        <f>F222+F232</f>
        <v>1020</v>
      </c>
      <c r="G233" s="32">
        <f t="shared" ref="G233:J233" si="102">G222+G232</f>
        <v>37.870000000000005</v>
      </c>
      <c r="H233" s="32">
        <f t="shared" si="102"/>
        <v>22.96</v>
      </c>
      <c r="I233" s="32">
        <f t="shared" si="102"/>
        <v>158.07999999999998</v>
      </c>
      <c r="J233" s="32">
        <f>J222+J232</f>
        <v>1079.8700000000001</v>
      </c>
      <c r="K233" s="32"/>
      <c r="L233" s="32">
        <f t="shared" ref="L233" si="103">L222+L232</f>
        <v>89.289999999999992</v>
      </c>
    </row>
    <row r="234" spans="1:12" ht="13.95" customHeight="1" thickBot="1" x14ac:dyDescent="0.3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1187.0833333333333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42.661444444444435</v>
      </c>
      <c r="H234" s="34">
        <f t="shared" si="104"/>
        <v>34.042569444444446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149.418125</v>
      </c>
      <c r="J234" s="34">
        <f t="shared" si="104"/>
        <v>1108.997625</v>
      </c>
      <c r="K234" s="34"/>
      <c r="L234" s="54">
        <f t="shared" si="104"/>
        <v>97.205416666666679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2024-11-28T05:58:58Z</cp:lastPrinted>
  <dcterms:created xsi:type="dcterms:W3CDTF">2022-05-16T14:23:56Z</dcterms:created>
  <dcterms:modified xsi:type="dcterms:W3CDTF">2024-12-05T07:15:30Z</dcterms:modified>
</cp:coreProperties>
</file>